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tacion\Area de Contratacion\TRANSPARENCIA\DATOS ESTADÍSTICOS\2024\"/>
    </mc:Choice>
  </mc:AlternateContent>
  <xr:revisionPtr revIDLastSave="0" documentId="13_ncr:1_{6B80633B-C992-4BCF-9E1B-D6AC7199A7C2}" xr6:coauthVersionLast="36" xr6:coauthVersionMax="36" xr10:uidLastSave="{00000000-0000-0000-0000-000000000000}"/>
  <bookViews>
    <workbookView xWindow="0" yWindow="0" windowWidth="28800" windowHeight="12225" xr2:uid="{E46750EE-28EF-4658-A3F2-AD196DC607B4}"/>
  </bookViews>
  <sheets>
    <sheet name="Datos estadísticos" sheetId="1" r:id="rId1"/>
    <sheet name="Gráfico1" sheetId="2" r:id="rId2"/>
    <sheet name="Gráfico2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6" i="1"/>
  <c r="B6" i="1"/>
  <c r="E5" i="1"/>
  <c r="B5" i="1"/>
  <c r="E4" i="1"/>
  <c r="B4" i="1"/>
  <c r="E3" i="1"/>
  <c r="B3" i="1"/>
  <c r="E2" i="1"/>
  <c r="E7" i="1" s="1"/>
  <c r="B2" i="1"/>
  <c r="B7" i="1" s="1"/>
  <c r="C5" i="1" l="1"/>
  <c r="C3" i="1"/>
  <c r="C6" i="1"/>
  <c r="C4" i="1"/>
  <c r="C2" i="1"/>
  <c r="C7" i="1" s="1"/>
</calcChain>
</file>

<file path=xl/sharedStrings.xml><?xml version="1.0" encoding="utf-8"?>
<sst xmlns="http://schemas.openxmlformats.org/spreadsheetml/2006/main" count="10" uniqueCount="9">
  <si>
    <t>Valor estimado</t>
  </si>
  <si>
    <t>Porcentaje</t>
  </si>
  <si>
    <t>Número de procedimientos</t>
  </si>
  <si>
    <t>Procedimiento Abierto</t>
  </si>
  <si>
    <t>Procedimiento Negociado Sin publicidad</t>
  </si>
  <si>
    <t>Procedimiento Abierto Simplificado Abreviado</t>
  </si>
  <si>
    <t>Contrato menor</t>
  </si>
  <si>
    <t>Contratos Basado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</si>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</sst>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4" fontId="0" fillId="0" borderId="1" xfId="1" applyFont="1" applyBorder="1"/>
    <xf numFmtId="10" fontId="0" fillId="0" borderId="1" xfId="2" applyNumberFormat="1" applyFont="1" applyBorder="1"/>
    <xf numFmtId="0" fontId="0" fillId="0" borderId="1" xfId="0" applyBorder="1"/>
    <xf numFmtId="10" fontId="0" fillId="0" borderId="1" xfId="0" applyNumberFormat="1" applyBorder="1"/>
    <xf numFmtId="0" fontId="2" fillId="0" borderId="0" xfId="0" applyFont="1" applyAlignment="1">
      <alignment horizontal="right" vertical="center"/>
    </xf>
    <xf numFmtId="44" fontId="0" fillId="0" borderId="0" xfId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Volumen por número de procedimientos (2024)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9525" cap="flat" cmpd="sng" algn="ctr">
                <a:solidFill>
                  <a:srgbClr val="FF66FF"/>
                </a:solidFill>
                <a:round/>
              </a:ln>
              <a:effectLst/>
              <a:sp3d contourW="9525">
                <a:contourClr>
                  <a:srgbClr val="FF66F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0C1-48C4-8B0D-A4BE1348D714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p3d contourW="9525">
                <a:contourClr>
                  <a:srgbClr val="C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0C1-48C4-8B0D-A4BE1348D71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0C1-48C4-8B0D-A4BE1348D71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</a:schemeClr>
                </a:solidFill>
                <a:round/>
              </a:ln>
              <a:effectLst/>
              <a:sp3d contourW="9525">
                <a:contourClr>
                  <a:schemeClr val="accent6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0C1-48C4-8B0D-A4BE1348D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estadísticos'!$A$2:$A$6</c:f>
              <c:strCache>
                <c:ptCount val="5"/>
                <c:pt idx="0">
                  <c:v>Procedimiento Abierto</c:v>
                </c:pt>
                <c:pt idx="1">
                  <c:v>Procedimiento Negociado Sin publicidad</c:v>
                </c:pt>
                <c:pt idx="2">
                  <c:v>Procedimiento Abierto Simplificado Abreviado</c:v>
                </c:pt>
                <c:pt idx="3">
                  <c:v>Contrato menor</c:v>
                </c:pt>
                <c:pt idx="4">
                  <c:v>Contratos Basado</c:v>
                </c:pt>
              </c:strCache>
            </c:strRef>
          </c:cat>
          <c:val>
            <c:numRef>
              <c:f>'Datos estadísticos'!$D$2:$D$6</c:f>
              <c:numCache>
                <c:formatCode>General</c:formatCode>
                <c:ptCount val="5"/>
                <c:pt idx="0">
                  <c:v>71</c:v>
                </c:pt>
                <c:pt idx="1">
                  <c:v>10</c:v>
                </c:pt>
                <c:pt idx="2">
                  <c:v>17</c:v>
                </c:pt>
                <c:pt idx="3">
                  <c:v>40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C1-48C4-8B0D-A4BE1348D7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98494352"/>
        <c:axId val="997120736"/>
        <c:axId val="0"/>
      </c:bar3DChart>
      <c:catAx>
        <c:axId val="998494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7120736"/>
        <c:crosses val="autoZero"/>
        <c:auto val="1"/>
        <c:lblAlgn val="ctr"/>
        <c:lblOffset val="100"/>
        <c:noMultiLvlLbl val="0"/>
      </c:catAx>
      <c:valAx>
        <c:axId val="997120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849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Procedimientos por volumen de valor estimado (2024)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3D-4A8D-8E47-67FDB25DC82D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3D-4A8D-8E47-67FDB25DC82D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3D-4A8D-8E47-67FDB25DC82D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3D-4A8D-8E47-67FDB25DC82D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53D-4A8D-8E47-67FDB25DC82D}"/>
              </c:ext>
            </c:extLst>
          </c:dPt>
          <c:dLbls>
            <c:dLbl>
              <c:idx val="0"/>
              <c:layout>
                <c:manualLayout>
                  <c:x val="0.36110006817067741"/>
                  <c:y val="-0.4518928167629762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0E472E63-B332-4932-8D53-7BEECD854D64}" type="CATEGORYNAME">
                      <a:rPr lang="en-US"/>
                      <a:pPr algn="l">
                        <a:defRPr/>
                      </a:pPr>
                      <a:t>[NOMBRE DE CATEGORÍA]</a:t>
                    </a:fld>
                    <a:r>
                      <a:rPr lang="en-US" baseline="0"/>
                      <a:t>
97,61%</a:t>
                    </a: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53D-4A8D-8E47-67FDB25DC82D}"/>
                </c:ext>
              </c:extLst>
            </c:dLbl>
            <c:dLbl>
              <c:idx val="1"/>
              <c:layout>
                <c:manualLayout>
                  <c:x val="0.48539548289461953"/>
                  <c:y val="0.332215230042847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443D1685-956A-4D8D-9758-F0443F91DC46}" type="CATEGORYNAME">
                      <a:rPr lang="en-US"/>
                      <a:pPr algn="l"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0,66%</a:t>
                    </a: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59661250950739"/>
                      <c:h val="0.1266739256030871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53D-4A8D-8E47-67FDB25DC82D}"/>
                </c:ext>
              </c:extLst>
            </c:dLbl>
            <c:dLbl>
              <c:idx val="2"/>
              <c:layout>
                <c:manualLayout>
                  <c:x val="0.46851375563472081"/>
                  <c:y val="5.750927209279020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4889F7B8-5E7A-48F7-B2FB-19A83B880092}" type="CATEGORYNAME">
                      <a:rPr lang="en-US"/>
                      <a:pPr algn="l"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0,38%</a:t>
                    </a: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53D-4A8D-8E47-67FDB25DC82D}"/>
                </c:ext>
              </c:extLst>
            </c:dLbl>
            <c:dLbl>
              <c:idx val="3"/>
              <c:layout>
                <c:manualLayout>
                  <c:x val="0.42257544585267459"/>
                  <c:y val="0.20827673430795279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F11390D2-59F4-4547-9538-E1E5D49B1E4C}" type="CATEGORYNAME">
                      <a:rPr lang="en-US"/>
                      <a:pPr algn="l"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0,48%</a:t>
                    </a: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53D-4A8D-8E47-67FDB25DC82D}"/>
                </c:ext>
              </c:extLst>
            </c:dLbl>
            <c:dLbl>
              <c:idx val="4"/>
              <c:layout>
                <c:manualLayout>
                  <c:x val="0.40523937279537503"/>
                  <c:y val="0.1311271958844891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47207AB4-0EC7-4531-84BD-A1F1A9A3BF78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0,87%</a:t>
                    </a: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53D-4A8D-8E47-67FDB25DC82D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estadísticos'!$A$2:$A$6</c:f>
              <c:strCache>
                <c:ptCount val="5"/>
                <c:pt idx="0">
                  <c:v>Procedimiento Abierto</c:v>
                </c:pt>
                <c:pt idx="1">
                  <c:v>Procedimiento Negociado Sin publicidad</c:v>
                </c:pt>
                <c:pt idx="2">
                  <c:v>Procedimiento Abierto Simplificado Abreviado</c:v>
                </c:pt>
                <c:pt idx="3">
                  <c:v>Contrato menor</c:v>
                </c:pt>
                <c:pt idx="4">
                  <c:v>Contratos Basado</c:v>
                </c:pt>
              </c:strCache>
            </c:strRef>
          </c:cat>
          <c:val>
            <c:numRef>
              <c:f>'Datos estadísticos'!$B$2:$B$6</c:f>
              <c:numCache>
                <c:formatCode>_("€"* #,##0.00_);_("€"* \(#,##0.00\);_("€"* "-"??_);_(@_)</c:formatCode>
                <c:ptCount val="5"/>
                <c:pt idx="0">
                  <c:v>137581133.63000003</c:v>
                </c:pt>
                <c:pt idx="1">
                  <c:v>932599</c:v>
                </c:pt>
                <c:pt idx="2">
                  <c:v>530803.44499999995</c:v>
                </c:pt>
                <c:pt idx="3">
                  <c:v>682468.13</c:v>
                </c:pt>
                <c:pt idx="4">
                  <c:v>1223763.29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3D-4A8D-8E47-67FDB25DC82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C499504-AE4E-4F1C-96D2-8E02D9CFEC80}">
  <sheetPr>
    <tabColor rgb="FFFF5050"/>
  </sheetPr>
  <sheetViews>
    <sheetView zoomScale="12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30EC1CE-BA13-443E-B88C-130BCDD587CD}">
  <sheetPr>
    <tabColor rgb="FF99FF66"/>
  </sheetPr>
  <sheetViews>
    <sheetView zoomScale="12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660" cy="607206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56C0F9-CBDE-4617-8899-97328E049D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660" cy="607206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22160E-D2D4-4EB4-AA6B-0C4E42359D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acion/Area%20de%20Contratacion/TRANSPARENCIA/CONTRATOS/CONTRATOS/2024/Contratos%20formalizados%20a&#241;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Abierto"/>
      <sheetName val="Abierto S. Abreviado"/>
      <sheetName val="Negociado sin publicidad"/>
      <sheetName val="Basado"/>
      <sheetName val="Contrato menor"/>
      <sheetName val="Datos estadísticos"/>
      <sheetName val="Gráfico1"/>
      <sheetName val="Gráfico2"/>
    </sheetNames>
    <sheetDataSet>
      <sheetData sheetId="0"/>
      <sheetData sheetId="1">
        <row r="2">
          <cell r="D2">
            <v>8748986.7599999998</v>
          </cell>
        </row>
        <row r="3">
          <cell r="D3">
            <v>1166100</v>
          </cell>
        </row>
        <row r="4">
          <cell r="D4">
            <v>40000</v>
          </cell>
        </row>
        <row r="5">
          <cell r="D5">
            <v>520275.8</v>
          </cell>
        </row>
        <row r="6">
          <cell r="D6">
            <v>82000</v>
          </cell>
        </row>
        <row r="7">
          <cell r="D7">
            <v>2017482.28</v>
          </cell>
        </row>
        <row r="8">
          <cell r="D8">
            <v>1311174.8400000001</v>
          </cell>
        </row>
        <row r="9">
          <cell r="D9">
            <v>408294.52</v>
          </cell>
        </row>
        <row r="10">
          <cell r="D10">
            <v>151455</v>
          </cell>
        </row>
        <row r="11">
          <cell r="D11">
            <v>303455</v>
          </cell>
        </row>
        <row r="12">
          <cell r="D12">
            <v>49586.78</v>
          </cell>
        </row>
        <row r="13">
          <cell r="D13">
            <v>1863000</v>
          </cell>
        </row>
        <row r="14">
          <cell r="D14">
            <v>917355.36</v>
          </cell>
        </row>
        <row r="15">
          <cell r="D15">
            <v>139787.99</v>
          </cell>
        </row>
        <row r="16">
          <cell r="D16">
            <v>261360</v>
          </cell>
        </row>
        <row r="17">
          <cell r="D17">
            <v>608620</v>
          </cell>
        </row>
        <row r="18">
          <cell r="D18">
            <v>7452190.4000000004</v>
          </cell>
        </row>
        <row r="19">
          <cell r="D19">
            <v>17178750.719999999</v>
          </cell>
        </row>
        <row r="20">
          <cell r="D20">
            <v>5702712.3700000001</v>
          </cell>
        </row>
        <row r="21">
          <cell r="D21">
            <v>17490</v>
          </cell>
        </row>
        <row r="22">
          <cell r="D22">
            <v>37000</v>
          </cell>
        </row>
        <row r="23">
          <cell r="D23">
            <v>67963.64</v>
          </cell>
        </row>
        <row r="24">
          <cell r="D24">
            <v>222500</v>
          </cell>
        </row>
        <row r="25">
          <cell r="D25">
            <v>1252412.46</v>
          </cell>
        </row>
        <row r="26">
          <cell r="D26">
            <v>10820</v>
          </cell>
        </row>
        <row r="27">
          <cell r="D27">
            <v>332286</v>
          </cell>
        </row>
        <row r="28">
          <cell r="D28">
            <v>427200</v>
          </cell>
        </row>
        <row r="29">
          <cell r="D29">
            <v>62400</v>
          </cell>
        </row>
        <row r="30">
          <cell r="D30">
            <v>10363636.359999999</v>
          </cell>
        </row>
        <row r="31">
          <cell r="D31">
            <v>53434.7</v>
          </cell>
        </row>
        <row r="32">
          <cell r="D32">
            <v>1142784</v>
          </cell>
        </row>
        <row r="33">
          <cell r="D33">
            <v>3015659.2</v>
          </cell>
        </row>
        <row r="34">
          <cell r="D34">
            <v>428000.76</v>
          </cell>
        </row>
        <row r="35">
          <cell r="D35">
            <v>1853392.56</v>
          </cell>
        </row>
        <row r="36">
          <cell r="D36">
            <v>73569.31</v>
          </cell>
        </row>
        <row r="37">
          <cell r="D37">
            <v>250349.16</v>
          </cell>
        </row>
        <row r="38">
          <cell r="D38">
            <v>229090.91</v>
          </cell>
        </row>
        <row r="39">
          <cell r="D39">
            <v>942150</v>
          </cell>
        </row>
        <row r="40">
          <cell r="D40">
            <v>3293019.24</v>
          </cell>
        </row>
        <row r="41">
          <cell r="D41">
            <v>230850</v>
          </cell>
        </row>
        <row r="42">
          <cell r="D42">
            <v>250000</v>
          </cell>
        </row>
        <row r="44">
          <cell r="D44">
            <v>3915860.46</v>
          </cell>
        </row>
        <row r="45">
          <cell r="D45">
            <v>1427328</v>
          </cell>
        </row>
        <row r="46">
          <cell r="D46">
            <v>7424.2</v>
          </cell>
        </row>
        <row r="47">
          <cell r="D47">
            <v>9558</v>
          </cell>
        </row>
        <row r="48">
          <cell r="D48">
            <v>17996</v>
          </cell>
        </row>
        <row r="49">
          <cell r="D49">
            <v>277152</v>
          </cell>
        </row>
        <row r="50">
          <cell r="D50">
            <v>279552</v>
          </cell>
        </row>
        <row r="51">
          <cell r="D51">
            <v>1638299.76</v>
          </cell>
        </row>
        <row r="52">
          <cell r="D52">
            <v>2597514</v>
          </cell>
        </row>
        <row r="53">
          <cell r="D53">
            <v>248958.18</v>
          </cell>
        </row>
        <row r="54">
          <cell r="D54">
            <v>191229.33</v>
          </cell>
        </row>
        <row r="55">
          <cell r="D55">
            <v>2657969.36</v>
          </cell>
        </row>
        <row r="56">
          <cell r="D56">
            <v>64784.34</v>
          </cell>
        </row>
        <row r="57">
          <cell r="D57">
            <v>621257.88</v>
          </cell>
        </row>
        <row r="58">
          <cell r="D58">
            <v>43195272.119999997</v>
          </cell>
        </row>
        <row r="59">
          <cell r="D59">
            <v>2056811.42</v>
          </cell>
        </row>
        <row r="60">
          <cell r="D60">
            <v>621257.88</v>
          </cell>
        </row>
        <row r="61">
          <cell r="D61">
            <v>96000</v>
          </cell>
        </row>
        <row r="62">
          <cell r="D62">
            <v>119517.01</v>
          </cell>
        </row>
        <row r="63">
          <cell r="D63">
            <v>177437.99</v>
          </cell>
        </row>
        <row r="64">
          <cell r="D64">
            <v>1656000</v>
          </cell>
        </row>
        <row r="65">
          <cell r="D65">
            <v>11900</v>
          </cell>
        </row>
        <row r="66">
          <cell r="D66">
            <v>10900</v>
          </cell>
        </row>
        <row r="67">
          <cell r="D67">
            <v>288000</v>
          </cell>
        </row>
        <row r="68">
          <cell r="D68">
            <v>112500</v>
          </cell>
        </row>
        <row r="69">
          <cell r="D69">
            <v>72000</v>
          </cell>
        </row>
        <row r="70">
          <cell r="D70">
            <v>1324948.02</v>
          </cell>
        </row>
        <row r="71">
          <cell r="D71">
            <v>32310</v>
          </cell>
        </row>
        <row r="72">
          <cell r="D72">
            <v>372799.56</v>
          </cell>
        </row>
      </sheetData>
      <sheetData sheetId="2">
        <row r="2">
          <cell r="D2">
            <v>6300</v>
          </cell>
        </row>
        <row r="3">
          <cell r="D3">
            <v>20865.02</v>
          </cell>
        </row>
        <row r="4">
          <cell r="D4">
            <v>6960</v>
          </cell>
        </row>
        <row r="5">
          <cell r="D5">
            <v>6300</v>
          </cell>
        </row>
        <row r="6">
          <cell r="D6">
            <v>50000</v>
          </cell>
        </row>
        <row r="7">
          <cell r="D7">
            <v>27360</v>
          </cell>
        </row>
        <row r="8">
          <cell r="D8">
            <v>58821.599999999999</v>
          </cell>
        </row>
        <row r="9">
          <cell r="D9">
            <v>22909.095000000001</v>
          </cell>
        </row>
        <row r="10">
          <cell r="D10">
            <v>35251.199999999997</v>
          </cell>
        </row>
        <row r="11">
          <cell r="D11">
            <v>14400</v>
          </cell>
        </row>
        <row r="12">
          <cell r="D12">
            <v>57564</v>
          </cell>
        </row>
        <row r="13">
          <cell r="D13">
            <v>59875.199999999997</v>
          </cell>
        </row>
        <row r="14">
          <cell r="D14">
            <v>24170.52</v>
          </cell>
        </row>
        <row r="15">
          <cell r="D15">
            <v>45189.98</v>
          </cell>
        </row>
        <row r="16">
          <cell r="D16">
            <v>39924.5</v>
          </cell>
        </row>
        <row r="17">
          <cell r="D17">
            <v>14955</v>
          </cell>
        </row>
        <row r="18">
          <cell r="D18">
            <v>39957.33</v>
          </cell>
        </row>
      </sheetData>
      <sheetData sheetId="3">
        <row r="2">
          <cell r="D2">
            <v>18000</v>
          </cell>
        </row>
        <row r="3">
          <cell r="D3">
            <v>228000</v>
          </cell>
        </row>
        <row r="4">
          <cell r="D4">
            <v>26000</v>
          </cell>
        </row>
        <row r="5">
          <cell r="D5">
            <v>59209.48</v>
          </cell>
        </row>
        <row r="6">
          <cell r="D6">
            <v>255000</v>
          </cell>
        </row>
        <row r="7">
          <cell r="D7">
            <v>14913.9</v>
          </cell>
        </row>
        <row r="8">
          <cell r="D8">
            <v>16696.3</v>
          </cell>
        </row>
        <row r="9">
          <cell r="D9">
            <v>172651.24</v>
          </cell>
        </row>
        <row r="10">
          <cell r="D10">
            <v>39468</v>
          </cell>
        </row>
        <row r="11">
          <cell r="D11">
            <v>102660.08</v>
          </cell>
        </row>
      </sheetData>
      <sheetData sheetId="4">
        <row r="2">
          <cell r="D2">
            <v>1108080</v>
          </cell>
        </row>
        <row r="3">
          <cell r="D3">
            <v>22822.5</v>
          </cell>
        </row>
        <row r="4">
          <cell r="D4">
            <v>29769.040000000001</v>
          </cell>
        </row>
        <row r="5">
          <cell r="D5">
            <v>50159</v>
          </cell>
        </row>
        <row r="6">
          <cell r="D6">
            <v>12932.75</v>
          </cell>
        </row>
      </sheetData>
      <sheetData sheetId="5">
        <row r="2">
          <cell r="D2">
            <v>14000</v>
          </cell>
        </row>
        <row r="3">
          <cell r="D3">
            <v>14999</v>
          </cell>
        </row>
        <row r="4">
          <cell r="D4">
            <v>14900</v>
          </cell>
        </row>
        <row r="5">
          <cell r="D5">
            <v>14975.35</v>
          </cell>
        </row>
        <row r="6">
          <cell r="D6">
            <v>7000</v>
          </cell>
        </row>
        <row r="7">
          <cell r="D7">
            <v>14650</v>
          </cell>
        </row>
        <row r="8">
          <cell r="D8">
            <v>4537.3599999999997</v>
          </cell>
        </row>
        <row r="9">
          <cell r="D9">
            <v>39159.58</v>
          </cell>
        </row>
        <row r="10">
          <cell r="D10">
            <v>10200</v>
          </cell>
        </row>
        <row r="11">
          <cell r="D11">
            <v>7438.67</v>
          </cell>
        </row>
        <row r="12">
          <cell r="D12">
            <v>39905.370000000003</v>
          </cell>
        </row>
        <row r="13">
          <cell r="D13">
            <v>8300</v>
          </cell>
        </row>
        <row r="14">
          <cell r="D14">
            <v>14999</v>
          </cell>
        </row>
        <row r="15">
          <cell r="D15">
            <v>14400</v>
          </cell>
        </row>
        <row r="16">
          <cell r="D16">
            <v>14500</v>
          </cell>
        </row>
        <row r="17">
          <cell r="D17">
            <v>7975</v>
          </cell>
        </row>
        <row r="18">
          <cell r="D18">
            <v>9000</v>
          </cell>
        </row>
        <row r="19">
          <cell r="D19">
            <v>7700</v>
          </cell>
        </row>
        <row r="20">
          <cell r="D20">
            <v>2350</v>
          </cell>
        </row>
        <row r="21">
          <cell r="D21">
            <v>14200</v>
          </cell>
        </row>
        <row r="22">
          <cell r="D22">
            <v>14950</v>
          </cell>
        </row>
        <row r="23">
          <cell r="D23">
            <v>10283.44</v>
          </cell>
        </row>
        <row r="24">
          <cell r="D24">
            <v>14610</v>
          </cell>
        </row>
        <row r="25">
          <cell r="D25">
            <v>34742.06</v>
          </cell>
        </row>
        <row r="26">
          <cell r="D26">
            <v>14500</v>
          </cell>
        </row>
        <row r="27">
          <cell r="D27">
            <v>12705.5</v>
          </cell>
        </row>
        <row r="28">
          <cell r="D28">
            <v>6900</v>
          </cell>
        </row>
        <row r="29">
          <cell r="D29">
            <v>9750</v>
          </cell>
        </row>
        <row r="30">
          <cell r="D30">
            <v>10392.83</v>
          </cell>
        </row>
        <row r="31">
          <cell r="D31">
            <v>7623.96</v>
          </cell>
        </row>
        <row r="32">
          <cell r="D32">
            <v>18786.66</v>
          </cell>
        </row>
        <row r="33">
          <cell r="D33">
            <v>33099.49</v>
          </cell>
        </row>
        <row r="34">
          <cell r="D34">
            <v>14980.31</v>
          </cell>
        </row>
        <row r="35">
          <cell r="D35">
            <v>14838</v>
          </cell>
        </row>
        <row r="36">
          <cell r="D36">
            <v>14910.9</v>
          </cell>
        </row>
        <row r="37">
          <cell r="D37">
            <v>39922.239999999998</v>
          </cell>
        </row>
        <row r="38">
          <cell r="D38">
            <v>14634.07</v>
          </cell>
        </row>
        <row r="39">
          <cell r="D39">
            <v>39763.480000000003</v>
          </cell>
        </row>
        <row r="40">
          <cell r="D40">
            <v>39959.1</v>
          </cell>
        </row>
        <row r="41">
          <cell r="D41">
            <v>39926.76</v>
          </cell>
        </row>
      </sheetData>
      <sheetData sheetId="6">
        <row r="2">
          <cell r="A2" t="str">
            <v>Procedimiento Abierto</v>
          </cell>
          <cell r="B2">
            <v>137581133.63000003</v>
          </cell>
          <cell r="D2">
            <v>71</v>
          </cell>
        </row>
        <row r="3">
          <cell r="A3" t="str">
            <v>Procedimiento Negociado Sin publicidad</v>
          </cell>
          <cell r="B3">
            <v>932599</v>
          </cell>
          <cell r="D3">
            <v>10</v>
          </cell>
        </row>
        <row r="4">
          <cell r="A4" t="str">
            <v>Procedimiento Abierto Simplificado Abreviado</v>
          </cell>
          <cell r="B4">
            <v>530803.44499999995</v>
          </cell>
          <cell r="D4">
            <v>17</v>
          </cell>
        </row>
        <row r="5">
          <cell r="A5" t="str">
            <v>Contrato menor</v>
          </cell>
          <cell r="B5">
            <v>682468.13</v>
          </cell>
          <cell r="D5">
            <v>40</v>
          </cell>
        </row>
        <row r="6">
          <cell r="A6" t="str">
            <v>Contratos Basado</v>
          </cell>
          <cell r="B6">
            <v>1223763.29</v>
          </cell>
          <cell r="D6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81B3-A882-401F-B07C-E2516BE64C44}">
  <sheetPr>
    <tabColor rgb="FF65F9CB"/>
    <pageSetUpPr fitToPage="1"/>
  </sheetPr>
  <dimension ref="A1:E8"/>
  <sheetViews>
    <sheetView tabSelected="1" workbookViewId="0">
      <selection activeCell="D3" sqref="D3"/>
    </sheetView>
  </sheetViews>
  <sheetFormatPr baseColWidth="10" defaultRowHeight="15" x14ac:dyDescent="0.25"/>
  <cols>
    <col min="1" max="1" width="46.28515625" customWidth="1"/>
    <col min="2" max="2" width="31.5703125" customWidth="1"/>
    <col min="3" max="3" width="22.5703125" customWidth="1"/>
    <col min="4" max="4" width="29.42578125" customWidth="1"/>
    <col min="5" max="5" width="18" customWidth="1"/>
  </cols>
  <sheetData>
    <row r="1" spans="1:5" x14ac:dyDescent="0.25">
      <c r="B1" s="1" t="s">
        <v>0</v>
      </c>
      <c r="C1" s="1" t="s">
        <v>1</v>
      </c>
      <c r="D1" s="1" t="s">
        <v>2</v>
      </c>
      <c r="E1" s="2" t="s">
        <v>1</v>
      </c>
    </row>
    <row r="2" spans="1:5" x14ac:dyDescent="0.25">
      <c r="A2" s="3" t="s">
        <v>3</v>
      </c>
      <c r="B2" s="4">
        <f>SUM([1]Abierto!D2:D72)</f>
        <v>137581133.63000003</v>
      </c>
      <c r="C2" s="5">
        <f>B2/B7</f>
        <v>0.9760935401425217</v>
      </c>
      <c r="D2" s="6">
        <v>71</v>
      </c>
      <c r="E2" s="5">
        <f>72/144</f>
        <v>0.5</v>
      </c>
    </row>
    <row r="3" spans="1:5" x14ac:dyDescent="0.25">
      <c r="A3" s="3" t="s">
        <v>4</v>
      </c>
      <c r="B3" s="4">
        <f>SUM('[1]Negociado sin publicidad'!D2:D11)</f>
        <v>932599</v>
      </c>
      <c r="C3" s="5">
        <f>B3/B7</f>
        <v>6.6164875621062685E-3</v>
      </c>
      <c r="D3" s="6">
        <v>10</v>
      </c>
      <c r="E3" s="5">
        <f>10/144</f>
        <v>6.9444444444444448E-2</v>
      </c>
    </row>
    <row r="4" spans="1:5" x14ac:dyDescent="0.25">
      <c r="A4" s="3" t="s">
        <v>5</v>
      </c>
      <c r="B4" s="4">
        <f>SUM('[1]Abierto S. Abreviado'!D2:D18)</f>
        <v>530803.44499999995</v>
      </c>
      <c r="C4" s="5">
        <f>B4/B7</f>
        <v>3.7658783590435525E-3</v>
      </c>
      <c r="D4" s="6">
        <v>17</v>
      </c>
      <c r="E4" s="5">
        <f>17/144</f>
        <v>0.11805555555555555</v>
      </c>
    </row>
    <row r="5" spans="1:5" x14ac:dyDescent="0.25">
      <c r="A5" s="3" t="s">
        <v>6</v>
      </c>
      <c r="B5" s="4">
        <f>SUM('[1]Contrato menor'!D2:D41)</f>
        <v>682468.13</v>
      </c>
      <c r="C5" s="5">
        <f>B5/B7</f>
        <v>4.84189013035498E-3</v>
      </c>
      <c r="D5" s="6">
        <v>40</v>
      </c>
      <c r="E5" s="5">
        <f>40/144</f>
        <v>0.27777777777777779</v>
      </c>
    </row>
    <row r="6" spans="1:5" x14ac:dyDescent="0.25">
      <c r="A6" s="3" t="s">
        <v>7</v>
      </c>
      <c r="B6" s="4">
        <f>SUM([1]Basado!D2:D6)</f>
        <v>1223763.29</v>
      </c>
      <c r="C6" s="5">
        <f>B6/B7</f>
        <v>8.6822038059736779E-3</v>
      </c>
      <c r="D6" s="6">
        <v>5</v>
      </c>
      <c r="E6" s="5">
        <f>5/144</f>
        <v>3.4722222222222224E-2</v>
      </c>
    </row>
    <row r="7" spans="1:5" x14ac:dyDescent="0.25">
      <c r="A7" s="3" t="s">
        <v>8</v>
      </c>
      <c r="B7" s="4">
        <f>SUM(B2:B6)</f>
        <v>140950767.495</v>
      </c>
      <c r="C7" s="7">
        <f>SUM(C2:C6)</f>
        <v>1.0000000000000002</v>
      </c>
      <c r="D7" s="6">
        <f>SUM(D2:D6)</f>
        <v>143</v>
      </c>
      <c r="E7" s="7">
        <f>SUM(E2:E6)</f>
        <v>1</v>
      </c>
    </row>
    <row r="8" spans="1:5" x14ac:dyDescent="0.25">
      <c r="A8" s="8"/>
      <c r="B8" s="9"/>
    </row>
  </sheetData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2</vt:i4>
      </vt:variant>
    </vt:vector>
  </HeadingPairs>
  <TitlesOfParts>
    <vt:vector size="3" baseType="lpstr">
      <vt:lpstr>Datos estadísticos</vt:lpstr>
      <vt:lpstr>Gráfico1</vt:lpstr>
      <vt:lpstr>Gráfico2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Robles Martin</dc:creator>
  <cp:lastModifiedBy>Mercedes Robles Martin</cp:lastModifiedBy>
  <cp:lastPrinted>2025-01-15T07:37:26Z</cp:lastPrinted>
  <dcterms:created xsi:type="dcterms:W3CDTF">2025-01-15T07:35:05Z</dcterms:created>
  <dcterms:modified xsi:type="dcterms:W3CDTF">2025-01-15T07:37:55Z</dcterms:modified>
</cp:coreProperties>
</file>